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3d25f5a3dcba40/Desktop/KOTP Results/"/>
    </mc:Choice>
  </mc:AlternateContent>
  <xr:revisionPtr revIDLastSave="327" documentId="8_{8D787E16-CA30-4F82-B142-F360BA8DD68A}" xr6:coauthVersionLast="47" xr6:coauthVersionMax="47" xr10:uidLastSave="{AA1A6041-3D75-4334-B9AD-4FC0AD850A73}"/>
  <bookViews>
    <workbookView xWindow="-108" yWindow="-108" windowWidth="23256" windowHeight="12456" xr2:uid="{6BF4A573-8B03-4B2E-97A8-A9942F1140E0}"/>
  </bookViews>
  <sheets>
    <sheet name="Results" sheetId="1" r:id="rId1"/>
    <sheet name="KOTP Adjusted times" sheetId="2" r:id="rId2"/>
    <sheet name="Age Group Winner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E11" i="3"/>
  <c r="D11" i="3"/>
  <c r="C11" i="3"/>
  <c r="B11" i="3"/>
  <c r="F5" i="3"/>
  <c r="E5" i="3"/>
  <c r="D5" i="3"/>
  <c r="C5" i="3"/>
  <c r="B5" i="3"/>
  <c r="G29" i="2"/>
  <c r="G28" i="2"/>
  <c r="C33" i="2"/>
  <c r="C32" i="2"/>
  <c r="C31" i="2"/>
  <c r="C30" i="2"/>
  <c r="C29" i="2"/>
  <c r="F33" i="2"/>
  <c r="E33" i="2"/>
  <c r="D33" i="2"/>
  <c r="F32" i="2"/>
  <c r="E32" i="2"/>
  <c r="D32" i="2"/>
  <c r="F31" i="2"/>
  <c r="E31" i="2"/>
  <c r="D31" i="2"/>
  <c r="F30" i="2"/>
  <c r="E30" i="2"/>
  <c r="D30" i="2"/>
  <c r="E29" i="2"/>
  <c r="D29" i="2"/>
  <c r="E28" i="2"/>
  <c r="D28" i="2"/>
  <c r="C28" i="2"/>
  <c r="G8" i="2"/>
  <c r="G7" i="2"/>
  <c r="F2" i="2"/>
  <c r="E2" i="2"/>
  <c r="D2" i="2"/>
  <c r="E8" i="2"/>
  <c r="D8" i="2"/>
  <c r="C8" i="2"/>
  <c r="E7" i="2"/>
  <c r="D7" i="2"/>
  <c r="C7" i="2"/>
  <c r="F6" i="2"/>
  <c r="E6" i="2"/>
  <c r="D6" i="2"/>
  <c r="C6" i="2"/>
  <c r="F5" i="2"/>
  <c r="E5" i="2"/>
  <c r="D5" i="2"/>
  <c r="C5" i="2"/>
  <c r="F4" i="2"/>
  <c r="E4" i="2"/>
  <c r="D4" i="2"/>
  <c r="C4" i="2"/>
  <c r="F3" i="2"/>
  <c r="E3" i="2"/>
  <c r="D3" i="2"/>
  <c r="C3" i="2"/>
  <c r="C2" i="2"/>
</calcChain>
</file>

<file path=xl/sharedStrings.xml><?xml version="1.0" encoding="utf-8"?>
<sst xmlns="http://schemas.openxmlformats.org/spreadsheetml/2006/main" count="118" uniqueCount="55">
  <si>
    <t>Name</t>
  </si>
  <si>
    <t>Age</t>
  </si>
  <si>
    <t>50 Free</t>
  </si>
  <si>
    <t>50 Back</t>
  </si>
  <si>
    <t>50 Breast</t>
  </si>
  <si>
    <t>50 Fly</t>
  </si>
  <si>
    <t>25 Fly</t>
  </si>
  <si>
    <t>Alice Brighton</t>
  </si>
  <si>
    <t>Age 9</t>
  </si>
  <si>
    <t xml:space="preserve"> - 2 seconds</t>
  </si>
  <si>
    <t>Age 10</t>
  </si>
  <si>
    <t>Remains same</t>
  </si>
  <si>
    <t>Age 11</t>
  </si>
  <si>
    <t xml:space="preserve"> + 2 seconds</t>
  </si>
  <si>
    <t xml:space="preserve"> - 1 seconds for 25m Fly</t>
  </si>
  <si>
    <t>Age Group</t>
  </si>
  <si>
    <t>9 Years</t>
  </si>
  <si>
    <t>10 Years</t>
  </si>
  <si>
    <t>11 Years</t>
  </si>
  <si>
    <t>Time</t>
  </si>
  <si>
    <t>KOTP Time</t>
  </si>
  <si>
    <t>King of the Pool winner in Bold, Italic Red</t>
  </si>
  <si>
    <t>Liepa Pranckeviciute</t>
  </si>
  <si>
    <t>Matthew Janson</t>
  </si>
  <si>
    <t>Lincoln Evans</t>
  </si>
  <si>
    <t>Alba Torrent-Burton</t>
  </si>
  <si>
    <t>Eric Ciopeica</t>
  </si>
  <si>
    <t>KOTP Adjustments</t>
  </si>
  <si>
    <t>Sophia Lee</t>
  </si>
  <si>
    <t>Lavinia Haigh</t>
  </si>
  <si>
    <t>Eleanor Inglis</t>
  </si>
  <si>
    <t>Zach Bremford</t>
  </si>
  <si>
    <t>Hannah Hughes</t>
  </si>
  <si>
    <t>Holly Fuller</t>
  </si>
  <si>
    <t>Sofia dos Santos</t>
  </si>
  <si>
    <t>Christian Winter</t>
  </si>
  <si>
    <t>Archie Matthews</t>
  </si>
  <si>
    <t>Paul Winter</t>
  </si>
  <si>
    <t>Shay Alexander</t>
  </si>
  <si>
    <t>Aiden Lavender</t>
  </si>
  <si>
    <t>Lexi Hart-Johnson</t>
  </si>
  <si>
    <t>Bibi Knott</t>
  </si>
  <si>
    <t>Victoria Kubska</t>
  </si>
  <si>
    <t>Lenny Elliott</t>
  </si>
  <si>
    <t>Nova Howe</t>
  </si>
  <si>
    <t>Lizzie Bodo</t>
  </si>
  <si>
    <t>Isla Gunney</t>
  </si>
  <si>
    <t>Olivia Kramer</t>
  </si>
  <si>
    <t>Sophie Taylor</t>
  </si>
  <si>
    <t>Zoe Gilbert</t>
  </si>
  <si>
    <t>Mia Hood</t>
  </si>
  <si>
    <t>Electra Bird</t>
  </si>
  <si>
    <t>Isla Craig</t>
  </si>
  <si>
    <t>Ari Duffy</t>
  </si>
  <si>
    <t xml:space="preserve">Zach Bremford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</si>
</sst>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2" fontId="4" fillId="0" borderId="1" xfId="0" applyNumberFormat="1" applyFont="1" applyBorder="1"/>
    <xf numFmtId="0" fontId="1" fillId="0" borderId="0" xfId="0" applyFont="1" applyAlignment="1">
      <alignment horizontal="left"/>
    </xf>
    <xf numFmtId="0" fontId="0" fillId="0" borderId="1" xfId="0" quotePrefix="1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47" fontId="0" fillId="0" borderId="0" xfId="0" applyNumberFormat="1"/>
    <xf numFmtId="0" fontId="4" fillId="0" borderId="11" xfId="0" applyFont="1" applyBorder="1"/>
    <xf numFmtId="0" fontId="5" fillId="0" borderId="12" xfId="0" applyFont="1" applyBorder="1" applyAlignment="1">
      <alignment horizontal="center"/>
    </xf>
    <xf numFmtId="0" fontId="4" fillId="0" borderId="3" xfId="0" applyFont="1" applyBorder="1"/>
    <xf numFmtId="0" fontId="4" fillId="0" borderId="6" xfId="0" applyFont="1" applyBorder="1"/>
    <xf numFmtId="0" fontId="4" fillId="0" borderId="8" xfId="0" applyFont="1" applyBorder="1"/>
    <xf numFmtId="2" fontId="4" fillId="0" borderId="9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/>
    <xf numFmtId="2" fontId="2" fillId="0" borderId="1" xfId="0" applyNumberFormat="1" applyFont="1" applyBorder="1"/>
    <xf numFmtId="2" fontId="0" fillId="0" borderId="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2" xfId="0" applyFont="1" applyBorder="1"/>
    <xf numFmtId="2" fontId="0" fillId="0" borderId="2" xfId="0" applyNumberFormat="1" applyFont="1" applyBorder="1"/>
    <xf numFmtId="2" fontId="0" fillId="0" borderId="1" xfId="0" applyNumberFormat="1" applyFont="1" applyBorder="1"/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2" fontId="6" fillId="0" borderId="1" xfId="0" applyNumberFormat="1" applyFont="1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/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B268-F32C-4C1F-9AB6-35D0F41D2F95}">
  <dimension ref="A1:H34"/>
  <sheetViews>
    <sheetView tabSelected="1" zoomScale="90" zoomScaleNormal="90" workbookViewId="0">
      <selection activeCell="A29" sqref="A29"/>
    </sheetView>
  </sheetViews>
  <sheetFormatPr defaultRowHeight="14.4" x14ac:dyDescent="0.3"/>
  <cols>
    <col min="1" max="1" width="18.6640625" style="25" bestFit="1" customWidth="1"/>
    <col min="2" max="2" width="8.88671875" style="40"/>
    <col min="3" max="7" width="9.77734375" customWidth="1"/>
  </cols>
  <sheetData>
    <row r="1" spans="1:8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s="36" customFormat="1" x14ac:dyDescent="0.3">
      <c r="A2" s="32" t="s">
        <v>43</v>
      </c>
      <c r="B2" s="37">
        <v>9</v>
      </c>
      <c r="C2" s="34">
        <v>36.020000000000003</v>
      </c>
      <c r="D2" s="34">
        <v>44.35</v>
      </c>
      <c r="E2" s="35">
        <v>49.1</v>
      </c>
      <c r="F2" s="34">
        <v>46.41</v>
      </c>
      <c r="G2" s="34"/>
      <c r="H2" s="6"/>
    </row>
    <row r="3" spans="1:8" x14ac:dyDescent="0.3">
      <c r="A3" s="33" t="s">
        <v>44</v>
      </c>
      <c r="B3" s="38">
        <v>9</v>
      </c>
      <c r="C3" s="3">
        <v>41.63</v>
      </c>
      <c r="D3" s="3">
        <v>47.5</v>
      </c>
      <c r="E3" s="3">
        <v>59.46</v>
      </c>
      <c r="F3" s="3">
        <v>47.22</v>
      </c>
      <c r="G3" s="3"/>
    </row>
    <row r="4" spans="1:8" x14ac:dyDescent="0.3">
      <c r="A4" s="32" t="s">
        <v>28</v>
      </c>
      <c r="B4" s="39">
        <v>9</v>
      </c>
      <c r="C4" s="3">
        <v>35.950000000000003</v>
      </c>
      <c r="D4" s="3">
        <v>42.24</v>
      </c>
      <c r="E4" s="3">
        <v>50.07</v>
      </c>
      <c r="F4" s="3">
        <v>42.79</v>
      </c>
      <c r="G4" s="3"/>
    </row>
    <row r="5" spans="1:8" x14ac:dyDescent="0.3">
      <c r="A5" s="32" t="s">
        <v>45</v>
      </c>
      <c r="B5" s="39">
        <v>9</v>
      </c>
      <c r="C5" s="3">
        <v>42.09</v>
      </c>
      <c r="D5" s="3">
        <v>48.1</v>
      </c>
      <c r="E5" s="3">
        <v>61.5</v>
      </c>
      <c r="F5" s="3">
        <v>55.64</v>
      </c>
      <c r="G5" s="3"/>
    </row>
    <row r="6" spans="1:8" x14ac:dyDescent="0.3">
      <c r="A6" s="32" t="s">
        <v>30</v>
      </c>
      <c r="B6" s="39">
        <v>9</v>
      </c>
      <c r="C6" s="3">
        <v>41.63</v>
      </c>
      <c r="D6" s="3">
        <v>50.27</v>
      </c>
      <c r="E6" s="3">
        <v>62.7</v>
      </c>
      <c r="F6" s="3">
        <v>57.86</v>
      </c>
      <c r="G6" s="3"/>
    </row>
    <row r="7" spans="1:8" x14ac:dyDescent="0.3">
      <c r="A7" s="32" t="s">
        <v>46</v>
      </c>
      <c r="B7" s="39">
        <v>9</v>
      </c>
      <c r="C7" s="3">
        <v>41.14</v>
      </c>
      <c r="D7" s="3">
        <v>50.13</v>
      </c>
      <c r="E7" s="3">
        <v>55.7</v>
      </c>
      <c r="F7" s="3"/>
      <c r="G7" s="3">
        <v>21.87</v>
      </c>
    </row>
    <row r="8" spans="1:8" x14ac:dyDescent="0.3">
      <c r="A8" s="32" t="s">
        <v>47</v>
      </c>
      <c r="B8" s="39">
        <v>9</v>
      </c>
      <c r="C8" s="3">
        <v>45.17</v>
      </c>
      <c r="D8" s="7">
        <v>53.93</v>
      </c>
      <c r="E8" s="3">
        <v>67.38</v>
      </c>
      <c r="F8" s="3"/>
      <c r="G8" s="3">
        <v>22.81</v>
      </c>
    </row>
    <row r="9" spans="1:8" x14ac:dyDescent="0.3">
      <c r="A9" s="32" t="s">
        <v>23</v>
      </c>
      <c r="B9" s="39">
        <v>10</v>
      </c>
      <c r="C9" s="3">
        <v>38.82</v>
      </c>
      <c r="D9" s="3">
        <v>48.34</v>
      </c>
      <c r="E9" s="3">
        <v>57.81</v>
      </c>
      <c r="F9" s="3">
        <v>58.5</v>
      </c>
      <c r="G9" s="3"/>
    </row>
    <row r="10" spans="1:8" x14ac:dyDescent="0.3">
      <c r="A10" s="32" t="s">
        <v>7</v>
      </c>
      <c r="B10" s="39">
        <v>10</v>
      </c>
      <c r="C10" s="3">
        <v>39.39</v>
      </c>
      <c r="D10" s="3">
        <v>44.37</v>
      </c>
      <c r="E10" s="3">
        <v>54.91</v>
      </c>
      <c r="F10" s="3">
        <v>50.39</v>
      </c>
      <c r="G10" s="3"/>
    </row>
    <row r="11" spans="1:8" x14ac:dyDescent="0.3">
      <c r="A11" s="32" t="s">
        <v>48</v>
      </c>
      <c r="B11" s="39">
        <v>10</v>
      </c>
      <c r="C11" s="3">
        <v>48.15</v>
      </c>
      <c r="D11" s="3">
        <v>60.74</v>
      </c>
      <c r="E11" s="3">
        <v>60.23</v>
      </c>
      <c r="F11" s="3"/>
      <c r="G11" s="3">
        <v>29.9</v>
      </c>
    </row>
    <row r="12" spans="1:8" x14ac:dyDescent="0.3">
      <c r="A12" s="32" t="s">
        <v>49</v>
      </c>
      <c r="B12" s="39">
        <v>10</v>
      </c>
      <c r="C12" s="3">
        <v>54.12</v>
      </c>
      <c r="D12" s="3">
        <v>52.55</v>
      </c>
      <c r="E12" s="3">
        <v>74.239999999999995</v>
      </c>
      <c r="F12" s="3"/>
      <c r="G12" s="3">
        <v>26.8</v>
      </c>
    </row>
    <row r="13" spans="1:8" x14ac:dyDescent="0.3">
      <c r="A13" s="32" t="s">
        <v>50</v>
      </c>
      <c r="B13" s="39">
        <v>10</v>
      </c>
      <c r="C13" s="3">
        <v>48.8</v>
      </c>
      <c r="D13" s="3">
        <v>59.08</v>
      </c>
      <c r="E13" s="3">
        <v>61.98</v>
      </c>
      <c r="F13" s="3"/>
      <c r="G13" s="3">
        <v>28.99</v>
      </c>
    </row>
    <row r="14" spans="1:8" x14ac:dyDescent="0.3">
      <c r="A14" s="32" t="s">
        <v>51</v>
      </c>
      <c r="B14" s="39">
        <v>10</v>
      </c>
      <c r="C14" s="3">
        <v>51.66</v>
      </c>
      <c r="D14" s="3">
        <v>62.3</v>
      </c>
      <c r="E14" s="3">
        <v>70.510000000000005</v>
      </c>
      <c r="F14" s="3"/>
      <c r="G14" s="3">
        <v>34.520000000000003</v>
      </c>
    </row>
    <row r="15" spans="1:8" x14ac:dyDescent="0.3">
      <c r="A15" s="32" t="s">
        <v>32</v>
      </c>
      <c r="B15" s="39">
        <v>10</v>
      </c>
      <c r="C15" s="3">
        <v>40.75</v>
      </c>
      <c r="D15" s="3">
        <v>47.54</v>
      </c>
      <c r="E15" s="3">
        <v>59</v>
      </c>
      <c r="F15" s="3">
        <v>57.12</v>
      </c>
      <c r="G15" s="3"/>
    </row>
    <row r="16" spans="1:8" x14ac:dyDescent="0.3">
      <c r="A16" s="32" t="s">
        <v>41</v>
      </c>
      <c r="B16" s="39">
        <v>10</v>
      </c>
      <c r="C16" s="3">
        <v>39.47</v>
      </c>
      <c r="D16" s="3">
        <v>52.52</v>
      </c>
      <c r="E16" s="3">
        <v>64.540000000000006</v>
      </c>
      <c r="F16" s="3">
        <v>59.56</v>
      </c>
      <c r="G16" s="3"/>
    </row>
    <row r="17" spans="1:7" x14ac:dyDescent="0.3">
      <c r="A17" s="32" t="s">
        <v>22</v>
      </c>
      <c r="B17" s="39">
        <v>10</v>
      </c>
      <c r="C17" s="3">
        <v>41.46</v>
      </c>
      <c r="D17" s="3">
        <v>50.68</v>
      </c>
      <c r="E17" s="3">
        <v>51.21</v>
      </c>
      <c r="F17" s="3">
        <v>51.24</v>
      </c>
      <c r="G17" s="3"/>
    </row>
    <row r="18" spans="1:7" x14ac:dyDescent="0.3">
      <c r="A18" s="32" t="s">
        <v>25</v>
      </c>
      <c r="B18" s="39">
        <v>10</v>
      </c>
      <c r="C18" s="3">
        <v>39.56</v>
      </c>
      <c r="D18" s="3">
        <v>47.35</v>
      </c>
      <c r="E18" s="3">
        <v>50.39</v>
      </c>
      <c r="F18" s="3">
        <v>51.2</v>
      </c>
      <c r="G18" s="3"/>
    </row>
    <row r="19" spans="1:7" x14ac:dyDescent="0.3">
      <c r="A19" s="32" t="s">
        <v>37</v>
      </c>
      <c r="B19" s="39">
        <v>10</v>
      </c>
      <c r="C19" s="3">
        <v>43.11</v>
      </c>
      <c r="D19" s="3">
        <v>56.62</v>
      </c>
      <c r="E19" s="3">
        <v>62.18</v>
      </c>
      <c r="F19" s="3"/>
      <c r="G19" s="3">
        <v>29.87</v>
      </c>
    </row>
    <row r="20" spans="1:7" x14ac:dyDescent="0.3">
      <c r="A20" s="32" t="s">
        <v>35</v>
      </c>
      <c r="B20" s="39">
        <v>10</v>
      </c>
      <c r="C20" s="3">
        <v>44.29</v>
      </c>
      <c r="D20" s="3">
        <v>61.44</v>
      </c>
      <c r="E20" s="3">
        <v>60.11</v>
      </c>
      <c r="F20" s="3"/>
      <c r="G20" s="3">
        <v>32.86</v>
      </c>
    </row>
    <row r="21" spans="1:7" x14ac:dyDescent="0.3">
      <c r="A21" s="32" t="s">
        <v>29</v>
      </c>
      <c r="B21" s="39">
        <v>10</v>
      </c>
      <c r="C21" s="3">
        <v>39.31</v>
      </c>
      <c r="D21" s="3">
        <v>46.28</v>
      </c>
      <c r="E21" s="3">
        <v>58.69</v>
      </c>
      <c r="F21" s="3">
        <v>56.88</v>
      </c>
      <c r="G21" s="3"/>
    </row>
    <row r="22" spans="1:7" x14ac:dyDescent="0.3">
      <c r="A22" s="32" t="s">
        <v>52</v>
      </c>
      <c r="B22" s="39">
        <v>10</v>
      </c>
      <c r="C22" s="3">
        <v>37.69</v>
      </c>
      <c r="D22" s="3">
        <v>45.73</v>
      </c>
      <c r="E22" s="3">
        <v>53.94</v>
      </c>
      <c r="F22" s="3">
        <v>50.19</v>
      </c>
      <c r="G22" s="3"/>
    </row>
    <row r="23" spans="1:7" x14ac:dyDescent="0.3">
      <c r="A23" s="32" t="s">
        <v>33</v>
      </c>
      <c r="B23" s="39">
        <v>10</v>
      </c>
      <c r="C23" s="3">
        <v>40.18</v>
      </c>
      <c r="D23" s="3">
        <v>47.64</v>
      </c>
      <c r="E23" s="3">
        <v>59.75</v>
      </c>
      <c r="F23" s="3">
        <v>49.96</v>
      </c>
      <c r="G23" s="3"/>
    </row>
    <row r="24" spans="1:7" x14ac:dyDescent="0.3">
      <c r="A24" s="32" t="s">
        <v>40</v>
      </c>
      <c r="B24" s="39">
        <v>10</v>
      </c>
      <c r="C24" s="3">
        <v>42.64</v>
      </c>
      <c r="D24" s="3">
        <v>51.45</v>
      </c>
      <c r="E24" s="3">
        <v>65.3</v>
      </c>
      <c r="F24" s="3"/>
      <c r="G24" s="3">
        <v>25.49</v>
      </c>
    </row>
    <row r="25" spans="1:7" x14ac:dyDescent="0.3">
      <c r="A25" s="32" t="s">
        <v>38</v>
      </c>
      <c r="B25" s="39">
        <v>10</v>
      </c>
      <c r="C25" s="3">
        <v>40.880000000000003</v>
      </c>
      <c r="D25" s="3">
        <v>48.93</v>
      </c>
      <c r="E25" s="3">
        <v>57.7</v>
      </c>
      <c r="F25" s="3">
        <v>55.71</v>
      </c>
      <c r="G25" s="3"/>
    </row>
    <row r="26" spans="1:7" x14ac:dyDescent="0.3">
      <c r="A26" s="32" t="s">
        <v>24</v>
      </c>
      <c r="B26" s="39">
        <v>10</v>
      </c>
      <c r="C26" s="3">
        <v>44.67</v>
      </c>
      <c r="D26" s="3">
        <v>53.48</v>
      </c>
      <c r="E26" s="3">
        <v>65.55</v>
      </c>
      <c r="F26" s="3">
        <v>60.98</v>
      </c>
      <c r="G26" s="3"/>
    </row>
    <row r="27" spans="1:7" x14ac:dyDescent="0.3">
      <c r="A27" s="32" t="s">
        <v>54</v>
      </c>
      <c r="B27" s="38">
        <v>10</v>
      </c>
      <c r="C27" s="3">
        <v>38.69</v>
      </c>
      <c r="D27" s="3">
        <v>50.43</v>
      </c>
      <c r="E27" s="3">
        <v>59.9</v>
      </c>
      <c r="F27" s="3">
        <v>48.4</v>
      </c>
      <c r="G27" s="27"/>
    </row>
    <row r="28" spans="1:7" x14ac:dyDescent="0.3">
      <c r="A28" s="32" t="s">
        <v>53</v>
      </c>
      <c r="B28" s="39">
        <v>11</v>
      </c>
      <c r="C28" s="3">
        <v>41.85</v>
      </c>
      <c r="D28" s="3">
        <v>52.25</v>
      </c>
      <c r="E28" s="3">
        <v>64.19</v>
      </c>
      <c r="F28" s="3"/>
      <c r="G28" s="3">
        <v>29.34</v>
      </c>
    </row>
    <row r="29" spans="1:7" x14ac:dyDescent="0.3">
      <c r="A29" s="32" t="s">
        <v>36</v>
      </c>
      <c r="B29" s="39">
        <v>11</v>
      </c>
      <c r="C29" s="3">
        <v>42.55</v>
      </c>
      <c r="D29" s="3">
        <v>51.79</v>
      </c>
      <c r="E29" s="3">
        <v>70.34</v>
      </c>
      <c r="F29" s="3"/>
      <c r="G29" s="3">
        <v>26.92</v>
      </c>
    </row>
    <row r="30" spans="1:7" x14ac:dyDescent="0.3">
      <c r="A30" s="32" t="s">
        <v>39</v>
      </c>
      <c r="B30" s="39">
        <v>11</v>
      </c>
      <c r="C30" s="3">
        <v>38.06</v>
      </c>
      <c r="D30" s="3">
        <v>46.06</v>
      </c>
      <c r="E30" s="3">
        <v>55.7</v>
      </c>
      <c r="F30" s="3">
        <v>48.59</v>
      </c>
      <c r="G30" s="3"/>
    </row>
    <row r="31" spans="1:7" x14ac:dyDescent="0.3">
      <c r="A31" s="32" t="s">
        <v>34</v>
      </c>
      <c r="B31" s="39">
        <v>11</v>
      </c>
      <c r="C31" s="3">
        <v>41.03</v>
      </c>
      <c r="D31" s="3">
        <v>48.13</v>
      </c>
      <c r="E31" s="3">
        <v>60.47</v>
      </c>
      <c r="F31" s="3">
        <v>56.8</v>
      </c>
      <c r="G31" s="3"/>
    </row>
    <row r="32" spans="1:7" x14ac:dyDescent="0.3">
      <c r="A32" s="32" t="s">
        <v>42</v>
      </c>
      <c r="B32" s="38">
        <v>11</v>
      </c>
      <c r="C32" s="3">
        <v>40.94</v>
      </c>
      <c r="D32" s="3">
        <v>48.56</v>
      </c>
      <c r="E32" s="3">
        <v>54.47</v>
      </c>
      <c r="F32" s="3">
        <v>46.65</v>
      </c>
      <c r="G32" s="3"/>
    </row>
    <row r="33" spans="1:7" x14ac:dyDescent="0.3">
      <c r="A33" s="32" t="s">
        <v>26</v>
      </c>
      <c r="B33" s="38">
        <v>11</v>
      </c>
      <c r="C33" s="3">
        <v>38.22</v>
      </c>
      <c r="D33" s="3">
        <v>45.85</v>
      </c>
      <c r="E33" s="41">
        <v>61.44</v>
      </c>
      <c r="F33" s="3">
        <v>48.17</v>
      </c>
      <c r="G33" s="3"/>
    </row>
    <row r="34" spans="1:7" x14ac:dyDescent="0.3">
      <c r="A34" s="3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DF33-9C1F-4AAD-8CB2-F70C43510B83}">
  <dimension ref="A1:L34"/>
  <sheetViews>
    <sheetView zoomScale="90" zoomScaleNormal="90" workbookViewId="0">
      <selection activeCell="G7" sqref="G7"/>
    </sheetView>
  </sheetViews>
  <sheetFormatPr defaultRowHeight="14.4" x14ac:dyDescent="0.3"/>
  <cols>
    <col min="1" max="1" width="18.6640625" bestFit="1" customWidth="1"/>
    <col min="8" max="8" width="10.21875" customWidth="1"/>
    <col min="10" max="10" width="13.44140625" bestFit="1" customWidth="1"/>
    <col min="11" max="11" width="21.88671875" bestFit="1" customWidth="1"/>
  </cols>
  <sheetData>
    <row r="1" spans="1:12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s="8" t="s">
        <v>27</v>
      </c>
      <c r="J1"/>
      <c r="K1"/>
      <c r="L1"/>
    </row>
    <row r="2" spans="1:12" x14ac:dyDescent="0.3">
      <c r="A2" s="32" t="s">
        <v>43</v>
      </c>
      <c r="B2" s="37">
        <v>9</v>
      </c>
      <c r="C2" s="7">
        <f>Results!C2-2</f>
        <v>34.020000000000003</v>
      </c>
      <c r="D2" s="7">
        <f>Results!D2-2</f>
        <v>42.35</v>
      </c>
      <c r="E2" s="26">
        <f>Results!E2-2</f>
        <v>47.1</v>
      </c>
      <c r="F2" s="7">
        <f>Results!F2-2</f>
        <v>44.41</v>
      </c>
      <c r="G2" s="26"/>
      <c r="H2" s="11"/>
      <c r="I2" s="2" t="s">
        <v>8</v>
      </c>
      <c r="J2" s="9" t="s">
        <v>9</v>
      </c>
      <c r="K2" s="9" t="s">
        <v>14</v>
      </c>
      <c r="L2" s="4"/>
    </row>
    <row r="3" spans="1:12" x14ac:dyDescent="0.3">
      <c r="A3" s="33" t="s">
        <v>44</v>
      </c>
      <c r="B3" s="38">
        <v>9</v>
      </c>
      <c r="C3" s="7">
        <f>Results!C3-2</f>
        <v>39.630000000000003</v>
      </c>
      <c r="D3" s="7">
        <f>Results!D3-2</f>
        <v>45.5</v>
      </c>
      <c r="E3" s="7">
        <f>Results!E3-2</f>
        <v>57.46</v>
      </c>
      <c r="F3" s="7">
        <f>Results!F3-2</f>
        <v>45.22</v>
      </c>
      <c r="G3" s="3"/>
      <c r="H3" s="11"/>
      <c r="I3" s="2" t="s">
        <v>10</v>
      </c>
      <c r="J3" s="2" t="s">
        <v>11</v>
      </c>
      <c r="K3" s="2"/>
    </row>
    <row r="4" spans="1:12" x14ac:dyDescent="0.3">
      <c r="A4" s="32" t="s">
        <v>28</v>
      </c>
      <c r="B4" s="39">
        <v>9</v>
      </c>
      <c r="C4" s="26">
        <f>Results!C4-2</f>
        <v>33.950000000000003</v>
      </c>
      <c r="D4" s="26">
        <f>Results!D4-2</f>
        <v>40.24</v>
      </c>
      <c r="E4" s="7">
        <f>Results!E4-2</f>
        <v>48.07</v>
      </c>
      <c r="F4" s="26">
        <f>Results!F4-2</f>
        <v>40.79</v>
      </c>
      <c r="G4" s="3"/>
      <c r="H4" s="11"/>
      <c r="I4" s="2" t="s">
        <v>12</v>
      </c>
      <c r="J4" s="9" t="s">
        <v>13</v>
      </c>
      <c r="K4" s="2"/>
    </row>
    <row r="5" spans="1:12" x14ac:dyDescent="0.3">
      <c r="A5" s="32" t="s">
        <v>45</v>
      </c>
      <c r="B5" s="39">
        <v>9</v>
      </c>
      <c r="C5" s="7">
        <f>Results!C5-2</f>
        <v>40.090000000000003</v>
      </c>
      <c r="D5" s="7">
        <f>Results!D5-2</f>
        <v>46.1</v>
      </c>
      <c r="E5" s="7">
        <f>Results!E5-2</f>
        <v>59.5</v>
      </c>
      <c r="F5" s="7">
        <f>Results!F5-2</f>
        <v>53.64</v>
      </c>
      <c r="G5" s="3"/>
      <c r="H5" s="11"/>
    </row>
    <row r="6" spans="1:12" x14ac:dyDescent="0.3">
      <c r="A6" s="32" t="s">
        <v>30</v>
      </c>
      <c r="B6" s="39">
        <v>9</v>
      </c>
      <c r="C6" s="7">
        <f>Results!C6-2</f>
        <v>39.630000000000003</v>
      </c>
      <c r="D6" s="7">
        <f>Results!D6-2</f>
        <v>48.27</v>
      </c>
      <c r="E6" s="7">
        <f>Results!E6-2</f>
        <v>60.7</v>
      </c>
      <c r="F6" s="7">
        <f>Results!F6-2</f>
        <v>55.86</v>
      </c>
      <c r="G6" s="3"/>
      <c r="H6" s="11"/>
    </row>
    <row r="7" spans="1:12" x14ac:dyDescent="0.3">
      <c r="A7" s="32" t="s">
        <v>46</v>
      </c>
      <c r="B7" s="39">
        <v>9</v>
      </c>
      <c r="C7" s="7">
        <f>Results!C7-2</f>
        <v>39.14</v>
      </c>
      <c r="D7" s="7">
        <f>Results!D7-2</f>
        <v>48.13</v>
      </c>
      <c r="E7" s="7">
        <f>Results!E7-2</f>
        <v>53.7</v>
      </c>
      <c r="F7" s="7"/>
      <c r="G7" s="26">
        <f>Results!G7-1</f>
        <v>20.87</v>
      </c>
      <c r="H7" s="11"/>
    </row>
    <row r="8" spans="1:12" x14ac:dyDescent="0.3">
      <c r="A8" s="32" t="s">
        <v>47</v>
      </c>
      <c r="B8" s="39">
        <v>9</v>
      </c>
      <c r="C8" s="7">
        <f>Results!C8-2</f>
        <v>43.17</v>
      </c>
      <c r="D8" s="7">
        <f>Results!D8-2</f>
        <v>51.93</v>
      </c>
      <c r="E8" s="7">
        <f>Results!E8-2</f>
        <v>65.38</v>
      </c>
      <c r="F8" s="7"/>
      <c r="G8" s="3">
        <f>Results!G8-1</f>
        <v>21.81</v>
      </c>
      <c r="H8" s="11"/>
    </row>
    <row r="9" spans="1:12" x14ac:dyDescent="0.3">
      <c r="A9" s="32" t="s">
        <v>23</v>
      </c>
      <c r="B9" s="39">
        <v>10</v>
      </c>
      <c r="C9" s="3">
        <v>38.82</v>
      </c>
      <c r="D9" s="3">
        <v>48.34</v>
      </c>
      <c r="E9" s="3">
        <v>57.81</v>
      </c>
      <c r="F9" s="3">
        <v>58.5</v>
      </c>
      <c r="G9" s="3"/>
      <c r="H9" s="11"/>
      <c r="I9" s="5" t="s">
        <v>21</v>
      </c>
    </row>
    <row r="10" spans="1:12" x14ac:dyDescent="0.3">
      <c r="A10" s="32" t="s">
        <v>7</v>
      </c>
      <c r="B10" s="39">
        <v>10</v>
      </c>
      <c r="C10" s="3">
        <v>39.39</v>
      </c>
      <c r="D10" s="3">
        <v>44.37</v>
      </c>
      <c r="E10" s="3">
        <v>54.91</v>
      </c>
      <c r="F10" s="3">
        <v>50.39</v>
      </c>
      <c r="G10" s="3"/>
      <c r="H10" s="11"/>
    </row>
    <row r="11" spans="1:12" x14ac:dyDescent="0.3">
      <c r="A11" s="32" t="s">
        <v>48</v>
      </c>
      <c r="B11" s="39">
        <v>10</v>
      </c>
      <c r="C11" s="3">
        <v>48.15</v>
      </c>
      <c r="D11" s="3">
        <v>60.74</v>
      </c>
      <c r="E11" s="3">
        <v>60.23</v>
      </c>
      <c r="F11" s="3"/>
      <c r="G11" s="3">
        <v>29.9</v>
      </c>
      <c r="H11" s="11"/>
    </row>
    <row r="12" spans="1:12" x14ac:dyDescent="0.3">
      <c r="A12" s="32" t="s">
        <v>49</v>
      </c>
      <c r="B12" s="39">
        <v>10</v>
      </c>
      <c r="C12" s="3">
        <v>54.12</v>
      </c>
      <c r="D12" s="3">
        <v>52.55</v>
      </c>
      <c r="E12" s="3">
        <v>74.239999999999995</v>
      </c>
      <c r="F12" s="3"/>
      <c r="G12" s="3">
        <v>26.8</v>
      </c>
      <c r="H12" s="11"/>
    </row>
    <row r="13" spans="1:12" x14ac:dyDescent="0.3">
      <c r="A13" s="32" t="s">
        <v>50</v>
      </c>
      <c r="B13" s="39">
        <v>10</v>
      </c>
      <c r="C13" s="3">
        <v>48.8</v>
      </c>
      <c r="D13" s="3">
        <v>59.08</v>
      </c>
      <c r="E13" s="3">
        <v>61.98</v>
      </c>
      <c r="F13" s="3"/>
      <c r="G13" s="3">
        <v>28.99</v>
      </c>
      <c r="H13" s="11"/>
    </row>
    <row r="14" spans="1:12" x14ac:dyDescent="0.3">
      <c r="A14" s="32" t="s">
        <v>51</v>
      </c>
      <c r="B14" s="39">
        <v>10</v>
      </c>
      <c r="C14" s="3">
        <v>51.66</v>
      </c>
      <c r="D14" s="3">
        <v>62.3</v>
      </c>
      <c r="E14" s="3">
        <v>70.510000000000005</v>
      </c>
      <c r="F14" s="3"/>
      <c r="G14" s="3">
        <v>34.520000000000003</v>
      </c>
      <c r="H14" s="13"/>
    </row>
    <row r="15" spans="1:12" x14ac:dyDescent="0.3">
      <c r="A15" s="32" t="s">
        <v>32</v>
      </c>
      <c r="B15" s="39">
        <v>10</v>
      </c>
      <c r="C15" s="3">
        <v>40.75</v>
      </c>
      <c r="D15" s="3">
        <v>47.54</v>
      </c>
      <c r="E15" s="3">
        <v>59</v>
      </c>
      <c r="F15" s="3">
        <v>57.12</v>
      </c>
      <c r="G15" s="3"/>
      <c r="H15" s="13"/>
    </row>
    <row r="16" spans="1:12" x14ac:dyDescent="0.3">
      <c r="A16" s="32" t="s">
        <v>41</v>
      </c>
      <c r="B16" s="39">
        <v>10</v>
      </c>
      <c r="C16" s="3">
        <v>39.47</v>
      </c>
      <c r="D16" s="3">
        <v>52.52</v>
      </c>
      <c r="E16" s="3">
        <v>64.540000000000006</v>
      </c>
      <c r="F16" s="3">
        <v>59.56</v>
      </c>
      <c r="G16" s="3"/>
      <c r="H16" s="13"/>
    </row>
    <row r="17" spans="1:8" x14ac:dyDescent="0.3">
      <c r="A17" s="32" t="s">
        <v>22</v>
      </c>
      <c r="B17" s="39">
        <v>10</v>
      </c>
      <c r="C17" s="3">
        <v>41.46</v>
      </c>
      <c r="D17" s="3">
        <v>50.68</v>
      </c>
      <c r="E17" s="3">
        <v>51.21</v>
      </c>
      <c r="F17" s="3">
        <v>51.24</v>
      </c>
      <c r="G17" s="3"/>
      <c r="H17" s="13"/>
    </row>
    <row r="18" spans="1:8" x14ac:dyDescent="0.3">
      <c r="A18" s="32" t="s">
        <v>25</v>
      </c>
      <c r="B18" s="39">
        <v>10</v>
      </c>
      <c r="C18" s="3">
        <v>39.56</v>
      </c>
      <c r="D18" s="3">
        <v>47.35</v>
      </c>
      <c r="E18" s="3">
        <v>50.39</v>
      </c>
      <c r="F18" s="3">
        <v>51.2</v>
      </c>
      <c r="G18" s="3"/>
      <c r="H18" s="13"/>
    </row>
    <row r="19" spans="1:8" x14ac:dyDescent="0.3">
      <c r="A19" s="32" t="s">
        <v>37</v>
      </c>
      <c r="B19" s="39">
        <v>10</v>
      </c>
      <c r="C19" s="3">
        <v>43.11</v>
      </c>
      <c r="D19" s="3">
        <v>56.62</v>
      </c>
      <c r="E19" s="3">
        <v>62.18</v>
      </c>
      <c r="F19" s="3"/>
      <c r="G19" s="3">
        <v>29.87</v>
      </c>
      <c r="H19" s="13"/>
    </row>
    <row r="20" spans="1:8" x14ac:dyDescent="0.3">
      <c r="A20" s="32" t="s">
        <v>35</v>
      </c>
      <c r="B20" s="39">
        <v>10</v>
      </c>
      <c r="C20" s="3">
        <v>44.29</v>
      </c>
      <c r="D20" s="3">
        <v>61.44</v>
      </c>
      <c r="E20" s="3">
        <v>60.11</v>
      </c>
      <c r="F20" s="3"/>
      <c r="G20" s="3">
        <v>32.86</v>
      </c>
      <c r="H20" s="13"/>
    </row>
    <row r="21" spans="1:8" x14ac:dyDescent="0.3">
      <c r="A21" s="32" t="s">
        <v>29</v>
      </c>
      <c r="B21" s="39">
        <v>10</v>
      </c>
      <c r="C21" s="3">
        <v>39.31</v>
      </c>
      <c r="D21" s="3">
        <v>46.28</v>
      </c>
      <c r="E21" s="3">
        <v>58.69</v>
      </c>
      <c r="F21" s="3">
        <v>56.88</v>
      </c>
      <c r="G21" s="3"/>
      <c r="H21" s="13"/>
    </row>
    <row r="22" spans="1:8" x14ac:dyDescent="0.3">
      <c r="A22" s="32" t="s">
        <v>52</v>
      </c>
      <c r="B22" s="39">
        <v>10</v>
      </c>
      <c r="C22" s="3">
        <v>37.69</v>
      </c>
      <c r="D22" s="3">
        <v>45.73</v>
      </c>
      <c r="E22" s="3">
        <v>53.94</v>
      </c>
      <c r="F22" s="3">
        <v>50.19</v>
      </c>
      <c r="G22" s="3"/>
      <c r="H22" s="13"/>
    </row>
    <row r="23" spans="1:8" x14ac:dyDescent="0.3">
      <c r="A23" s="32" t="s">
        <v>33</v>
      </c>
      <c r="B23" s="39">
        <v>10</v>
      </c>
      <c r="C23" s="3">
        <v>40.18</v>
      </c>
      <c r="D23" s="3">
        <v>47.64</v>
      </c>
      <c r="E23" s="3">
        <v>59.75</v>
      </c>
      <c r="F23" s="3">
        <v>49.96</v>
      </c>
      <c r="G23" s="3"/>
      <c r="H23" s="13"/>
    </row>
    <row r="24" spans="1:8" x14ac:dyDescent="0.3">
      <c r="A24" s="32" t="s">
        <v>40</v>
      </c>
      <c r="B24" s="39">
        <v>10</v>
      </c>
      <c r="C24" s="3">
        <v>42.64</v>
      </c>
      <c r="D24" s="3">
        <v>51.45</v>
      </c>
      <c r="E24" s="3">
        <v>65.3</v>
      </c>
      <c r="F24" s="3"/>
      <c r="G24" s="3">
        <v>25.49</v>
      </c>
      <c r="H24" s="13"/>
    </row>
    <row r="25" spans="1:8" x14ac:dyDescent="0.3">
      <c r="A25" s="32" t="s">
        <v>38</v>
      </c>
      <c r="B25" s="39">
        <v>10</v>
      </c>
      <c r="C25" s="3">
        <v>40.880000000000003</v>
      </c>
      <c r="D25" s="3">
        <v>48.93</v>
      </c>
      <c r="E25" s="3">
        <v>57.7</v>
      </c>
      <c r="F25" s="3">
        <v>55.71</v>
      </c>
      <c r="G25" s="3"/>
      <c r="H25" s="13"/>
    </row>
    <row r="26" spans="1:8" x14ac:dyDescent="0.3">
      <c r="A26" s="32" t="s">
        <v>24</v>
      </c>
      <c r="B26" s="39">
        <v>10</v>
      </c>
      <c r="C26" s="3">
        <v>44.67</v>
      </c>
      <c r="D26" s="3">
        <v>53.48</v>
      </c>
      <c r="E26" s="3">
        <v>65.55</v>
      </c>
      <c r="F26" s="3">
        <v>60.98</v>
      </c>
      <c r="G26" s="3"/>
      <c r="H26" s="13"/>
    </row>
    <row r="27" spans="1:8" x14ac:dyDescent="0.3">
      <c r="A27" s="32" t="s">
        <v>54</v>
      </c>
      <c r="B27" s="38">
        <v>10</v>
      </c>
      <c r="C27" s="3">
        <v>38.69</v>
      </c>
      <c r="D27" s="3">
        <v>50.43</v>
      </c>
      <c r="E27" s="3">
        <v>59.9</v>
      </c>
      <c r="F27" s="3">
        <v>48.4</v>
      </c>
      <c r="G27" s="27"/>
      <c r="H27" s="13"/>
    </row>
    <row r="28" spans="1:8" x14ac:dyDescent="0.3">
      <c r="A28" s="32" t="s">
        <v>53</v>
      </c>
      <c r="B28" s="39">
        <v>11</v>
      </c>
      <c r="C28" s="7">
        <f>Results!C28+2</f>
        <v>43.85</v>
      </c>
      <c r="D28" s="7">
        <f>Results!D28+2</f>
        <v>54.25</v>
      </c>
      <c r="E28" s="7">
        <f>Results!E28+2</f>
        <v>66.19</v>
      </c>
      <c r="F28" s="7"/>
      <c r="G28" s="3">
        <f>Results!G28+1</f>
        <v>30.34</v>
      </c>
      <c r="H28" s="13"/>
    </row>
    <row r="29" spans="1:8" x14ac:dyDescent="0.3">
      <c r="A29" s="32" t="s">
        <v>36</v>
      </c>
      <c r="B29" s="39">
        <v>11</v>
      </c>
      <c r="C29" s="7">
        <f>Results!C29+2</f>
        <v>44.55</v>
      </c>
      <c r="D29" s="7">
        <f>Results!D29+2</f>
        <v>53.79</v>
      </c>
      <c r="E29" s="7">
        <f>Results!E29+2</f>
        <v>72.34</v>
      </c>
      <c r="F29" s="7"/>
      <c r="G29" s="3">
        <f>Results!G29+1</f>
        <v>27.92</v>
      </c>
      <c r="H29" s="11"/>
    </row>
    <row r="30" spans="1:8" x14ac:dyDescent="0.3">
      <c r="A30" s="32" t="s">
        <v>39</v>
      </c>
      <c r="B30" s="39">
        <v>11</v>
      </c>
      <c r="C30" s="7">
        <f>Results!C30+2</f>
        <v>40.06</v>
      </c>
      <c r="D30" s="7">
        <f>Results!D30+2</f>
        <v>48.06</v>
      </c>
      <c r="E30" s="7">
        <f>Results!E30+2</f>
        <v>57.7</v>
      </c>
      <c r="F30" s="7">
        <f>Results!F30+2</f>
        <v>50.59</v>
      </c>
      <c r="G30" s="3"/>
      <c r="H30" s="11"/>
    </row>
    <row r="31" spans="1:8" x14ac:dyDescent="0.3">
      <c r="A31" s="32" t="s">
        <v>34</v>
      </c>
      <c r="B31" s="39">
        <v>11</v>
      </c>
      <c r="C31" s="7">
        <f>Results!C31+2</f>
        <v>43.03</v>
      </c>
      <c r="D31" s="7">
        <f>Results!D31+2</f>
        <v>50.13</v>
      </c>
      <c r="E31" s="7">
        <f>Results!E31+2</f>
        <v>62.47</v>
      </c>
      <c r="F31" s="7">
        <f>Results!F31+2</f>
        <v>58.8</v>
      </c>
      <c r="G31" s="3"/>
      <c r="H31" s="11"/>
    </row>
    <row r="32" spans="1:8" x14ac:dyDescent="0.3">
      <c r="A32" s="32" t="s">
        <v>42</v>
      </c>
      <c r="B32" s="38">
        <v>11</v>
      </c>
      <c r="C32" s="7">
        <f>Results!C32+2</f>
        <v>42.94</v>
      </c>
      <c r="D32" s="7">
        <f>Results!D32+2</f>
        <v>50.56</v>
      </c>
      <c r="E32" s="7">
        <f>Results!E32+2</f>
        <v>56.47</v>
      </c>
      <c r="F32" s="7">
        <f>Results!F32+2</f>
        <v>48.65</v>
      </c>
      <c r="G32" s="10"/>
      <c r="H32" s="12"/>
    </row>
    <row r="33" spans="1:8" x14ac:dyDescent="0.3">
      <c r="A33" s="32" t="s">
        <v>26</v>
      </c>
      <c r="B33" s="38">
        <v>11</v>
      </c>
      <c r="C33" s="7">
        <f>Results!C33+2</f>
        <v>40.22</v>
      </c>
      <c r="D33" s="7">
        <f>Results!D33+2</f>
        <v>47.85</v>
      </c>
      <c r="E33" s="7">
        <f>Results!E33+2</f>
        <v>63.44</v>
      </c>
      <c r="F33" s="7">
        <f>Results!F33+2</f>
        <v>50.17</v>
      </c>
      <c r="G33" s="3"/>
      <c r="H33" s="11"/>
    </row>
    <row r="34" spans="1:8" x14ac:dyDescent="0.3">
      <c r="H34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DE7FF-CFE2-4D09-A0D2-3996D14D59BC}">
  <dimension ref="A1:F13"/>
  <sheetViews>
    <sheetView workbookViewId="0">
      <selection activeCell="D16" sqref="D16"/>
    </sheetView>
  </sheetViews>
  <sheetFormatPr defaultRowHeight="14.4" x14ac:dyDescent="0.3"/>
  <cols>
    <col min="1" max="1" width="9.77734375" bestFit="1" customWidth="1"/>
    <col min="2" max="2" width="14.5546875" bestFit="1" customWidth="1"/>
    <col min="3" max="3" width="16.21875" bestFit="1" customWidth="1"/>
    <col min="4" max="4" width="17.5546875" bestFit="1" customWidth="1"/>
    <col min="5" max="5" width="15.109375" bestFit="1" customWidth="1"/>
    <col min="6" max="6" width="17.21875" bestFit="1" customWidth="1"/>
  </cols>
  <sheetData>
    <row r="1" spans="1:6" ht="15" thickBot="1" x14ac:dyDescent="0.35"/>
    <row r="2" spans="1:6" ht="15" thickBot="1" x14ac:dyDescent="0.35">
      <c r="A2" s="14" t="s">
        <v>15</v>
      </c>
      <c r="B2" s="15" t="s">
        <v>2</v>
      </c>
      <c r="C2" s="15" t="s">
        <v>3</v>
      </c>
      <c r="D2" s="15" t="s">
        <v>4</v>
      </c>
      <c r="E2" s="15" t="s">
        <v>5</v>
      </c>
      <c r="F2" s="20" t="s">
        <v>6</v>
      </c>
    </row>
    <row r="3" spans="1:6" x14ac:dyDescent="0.3">
      <c r="A3" s="16" t="s">
        <v>16</v>
      </c>
      <c r="B3" s="22" t="s">
        <v>28</v>
      </c>
      <c r="C3" s="22" t="s">
        <v>28</v>
      </c>
      <c r="D3" s="22" t="s">
        <v>43</v>
      </c>
      <c r="E3" s="22" t="s">
        <v>28</v>
      </c>
      <c r="F3" s="24" t="s">
        <v>46</v>
      </c>
    </row>
    <row r="4" spans="1:6" x14ac:dyDescent="0.3">
      <c r="A4" s="17" t="s">
        <v>19</v>
      </c>
      <c r="B4" s="21">
        <v>35.950000000000003</v>
      </c>
      <c r="C4" s="21">
        <v>42.24</v>
      </c>
      <c r="D4" s="21">
        <v>49.1</v>
      </c>
      <c r="E4" s="21">
        <v>42.79</v>
      </c>
      <c r="F4" s="45">
        <v>21.87</v>
      </c>
    </row>
    <row r="5" spans="1:6" ht="15" thickBot="1" x14ac:dyDescent="0.35">
      <c r="A5" s="18" t="s">
        <v>20</v>
      </c>
      <c r="B5" s="23">
        <f>B4-2</f>
        <v>33.950000000000003</v>
      </c>
      <c r="C5" s="23">
        <f>C4-2</f>
        <v>40.24</v>
      </c>
      <c r="D5" s="23">
        <f>D4-2</f>
        <v>47.1</v>
      </c>
      <c r="E5" s="23">
        <f>E4-2</f>
        <v>40.79</v>
      </c>
      <c r="F5" s="46">
        <f>F4-1</f>
        <v>20.87</v>
      </c>
    </row>
    <row r="6" spans="1:6" x14ac:dyDescent="0.3">
      <c r="A6" s="16" t="s">
        <v>17</v>
      </c>
      <c r="B6" s="42" t="s">
        <v>52</v>
      </c>
      <c r="C6" s="42" t="s">
        <v>52</v>
      </c>
      <c r="D6" s="44" t="s">
        <v>25</v>
      </c>
      <c r="E6" s="42" t="s">
        <v>31</v>
      </c>
      <c r="F6" s="43" t="s">
        <v>40</v>
      </c>
    </row>
    <row r="7" spans="1:6" x14ac:dyDescent="0.3">
      <c r="A7" s="17" t="s">
        <v>19</v>
      </c>
      <c r="B7" s="27">
        <v>37.69</v>
      </c>
      <c r="C7" s="27">
        <v>45.73</v>
      </c>
      <c r="D7" s="27">
        <v>50.39</v>
      </c>
      <c r="E7" s="27">
        <v>48.4</v>
      </c>
      <c r="F7" s="29">
        <v>25.49</v>
      </c>
    </row>
    <row r="8" spans="1:6" ht="15" thickBot="1" x14ac:dyDescent="0.35">
      <c r="A8" s="18" t="s">
        <v>20</v>
      </c>
      <c r="B8" s="28">
        <v>37.69</v>
      </c>
      <c r="C8" s="28">
        <v>45.73</v>
      </c>
      <c r="D8" s="28">
        <v>50.39</v>
      </c>
      <c r="E8" s="28">
        <v>48.4</v>
      </c>
      <c r="F8" s="30">
        <v>25.49</v>
      </c>
    </row>
    <row r="9" spans="1:6" x14ac:dyDescent="0.3">
      <c r="A9" s="16" t="s">
        <v>18</v>
      </c>
      <c r="B9" s="44" t="s">
        <v>39</v>
      </c>
      <c r="C9" s="42" t="s">
        <v>26</v>
      </c>
      <c r="D9" s="42" t="s">
        <v>42</v>
      </c>
      <c r="E9" s="42" t="s">
        <v>42</v>
      </c>
      <c r="F9" s="43" t="s">
        <v>36</v>
      </c>
    </row>
    <row r="10" spans="1:6" x14ac:dyDescent="0.3">
      <c r="A10" s="17" t="s">
        <v>19</v>
      </c>
      <c r="B10" s="27">
        <v>38.06</v>
      </c>
      <c r="C10" s="27">
        <v>45.85</v>
      </c>
      <c r="D10" s="27">
        <v>54.47</v>
      </c>
      <c r="E10" s="27">
        <v>46.65</v>
      </c>
      <c r="F10" s="29">
        <v>26.92</v>
      </c>
    </row>
    <row r="11" spans="1:6" ht="15" thickBot="1" x14ac:dyDescent="0.35">
      <c r="A11" s="18" t="s">
        <v>20</v>
      </c>
      <c r="B11" s="19">
        <f>B10+2</f>
        <v>40.06</v>
      </c>
      <c r="C11" s="19">
        <f>C10+2</f>
        <v>47.85</v>
      </c>
      <c r="D11" s="19">
        <f>D10+2</f>
        <v>56.47</v>
      </c>
      <c r="E11" s="19">
        <f>E10+2</f>
        <v>48.65</v>
      </c>
      <c r="F11" s="31">
        <f>F10+1</f>
        <v>27.92</v>
      </c>
    </row>
    <row r="13" spans="1:6" x14ac:dyDescent="0.3">
      <c r="A13" s="5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KOTP Adjusted times</vt:lpstr>
      <vt:lpstr>Age Group Winners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Weller</dc:creator>
  <cp:lastModifiedBy>James Weller</cp:lastModifiedBy>
  <dcterms:created xsi:type="dcterms:W3CDTF">2023-12-18T10:20:21Z</dcterms:created>
  <dcterms:modified xsi:type="dcterms:W3CDTF">2025-04-02T20:30:17Z</dcterms:modified>
</cp:coreProperties>
</file>